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17/"/>
    </mc:Choice>
  </mc:AlternateContent>
  <xr:revisionPtr revIDLastSave="0" documentId="8_{2D27B423-AEEC-48C4-A956-468FADAFF211}" xr6:coauthVersionLast="47" xr6:coauthVersionMax="47" xr10:uidLastSave="{00000000-0000-0000-0000-000000000000}"/>
  <bookViews>
    <workbookView xWindow="1560" yWindow="1560" windowWidth="23310" windowHeight="14520" xr2:uid="{75F75094-1F9B-47F3-A169-C0F16AA2DC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19" i="1"/>
  <c r="S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7" i="1"/>
  <c r="S16" i="1"/>
  <c r="P16" i="1"/>
  <c r="Q16" i="1"/>
  <c r="R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16" i="1"/>
  <c r="S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5" i="1"/>
  <c r="S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4" i="1"/>
  <c r="S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3" i="1"/>
  <c r="S4" i="1"/>
  <c r="S5" i="1"/>
  <c r="S6" i="1"/>
  <c r="S7" i="1"/>
  <c r="S3" i="1"/>
  <c r="S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B9" i="1"/>
</calcChain>
</file>

<file path=xl/sharedStrings.xml><?xml version="1.0" encoding="utf-8"?>
<sst xmlns="http://schemas.openxmlformats.org/spreadsheetml/2006/main" count="51" uniqueCount="26">
  <si>
    <t>Fræðasvið</t>
  </si>
  <si>
    <t>Prófritgerðir (A1.1 og A1.2)</t>
  </si>
  <si>
    <t>Bækur - Alþj.legar (A2.1 og A2.2)</t>
  </si>
  <si>
    <t>Aðrar Bækur (A2.3, A2.4 og A2.5)</t>
  </si>
  <si>
    <t>Bókakaflar - alþj. (A3.1 og A3.2)</t>
  </si>
  <si>
    <t>Aðrir bókakaflar (A3.3 og A3.4)</t>
  </si>
  <si>
    <t>Greinar - ISI-top 20% og ERIH-A (A4.1)</t>
  </si>
  <si>
    <t>Greinar - ISI, ERIH-B og Íslensk tímarit í efsta flokki (A4.2)</t>
  </si>
  <si>
    <t>Greinar - Íslensk tímarit í öðrum flokki og ERIH-C  (A4.3)</t>
  </si>
  <si>
    <t>Greinar - í þriðja flokki (A4.4)</t>
  </si>
  <si>
    <t>Ráðst.rit - úrvalsfl. (5.1)</t>
  </si>
  <si>
    <t>Ráðst.rit - önnur (5.2)</t>
  </si>
  <si>
    <t>Fyrirlestrar og veggspjöld (A6)</t>
  </si>
  <si>
    <t>Skýrslur ofl. (A8)</t>
  </si>
  <si>
    <t>Námsefnisgerð (A9)</t>
  </si>
  <si>
    <t>Nýsköpun (A10)</t>
  </si>
  <si>
    <t>Styrkir (A.12)</t>
  </si>
  <si>
    <t>Samtals rannsóknastig</t>
  </si>
  <si>
    <t>Félagsvísindasvið</t>
  </si>
  <si>
    <t>Heilbrigðisvísindasvið</t>
  </si>
  <si>
    <t>Hugvísindasvið</t>
  </si>
  <si>
    <t>Menntavísindasvið</t>
  </si>
  <si>
    <t>Verkfræði- og náttúruvísindasvið</t>
  </si>
  <si>
    <t>Samtals Háskóli Íslands:</t>
  </si>
  <si>
    <t>Ritvirkni og flokkun ritverka árið 2016 - Stig</t>
  </si>
  <si>
    <t>Ritstjórn (A7)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</si>
</sst>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4" fillId="0" borderId="3" xfId="2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3" fontId="5" fillId="0" borderId="5" xfId="2" applyNumberFormat="1" applyFont="1" applyBorder="1"/>
    <xf numFmtId="3" fontId="6" fillId="0" borderId="5" xfId="2" applyNumberFormat="1" applyFont="1" applyBorder="1"/>
    <xf numFmtId="0" fontId="5" fillId="0" borderId="4" xfId="2" applyFont="1" applyBorder="1" applyAlignment="1">
      <alignment horizontal="left" indent="1"/>
    </xf>
    <xf numFmtId="3" fontId="5" fillId="0" borderId="6" xfId="2" applyNumberFormat="1" applyFont="1" applyBorder="1"/>
    <xf numFmtId="0" fontId="5" fillId="0" borderId="7" xfId="2" applyFont="1" applyBorder="1" applyAlignment="1">
      <alignment horizontal="left" indent="1"/>
    </xf>
    <xf numFmtId="0" fontId="5" fillId="0" borderId="8" xfId="2" applyFont="1" applyBorder="1" applyAlignment="1">
      <alignment horizontal="left" indent="1"/>
    </xf>
    <xf numFmtId="3" fontId="6" fillId="0" borderId="9" xfId="2" applyNumberFormat="1" applyFont="1" applyBorder="1"/>
    <xf numFmtId="0" fontId="6" fillId="0" borderId="11" xfId="2" applyFont="1" applyFill="1" applyBorder="1"/>
    <xf numFmtId="3" fontId="6" fillId="0" borderId="9" xfId="2" applyNumberFormat="1" applyFont="1" applyFill="1" applyBorder="1"/>
    <xf numFmtId="3" fontId="6" fillId="0" borderId="10" xfId="2" applyNumberFormat="1" applyFont="1" applyFill="1" applyBorder="1"/>
    <xf numFmtId="0" fontId="5" fillId="3" borderId="7" xfId="2" applyFont="1" applyFill="1" applyBorder="1" applyAlignment="1">
      <alignment horizontal="left" indent="1"/>
    </xf>
    <xf numFmtId="3" fontId="6" fillId="3" borderId="12" xfId="2" applyNumberFormat="1" applyFont="1" applyFill="1" applyBorder="1"/>
    <xf numFmtId="3" fontId="6" fillId="3" borderId="13" xfId="2" applyNumberFormat="1" applyFont="1" applyFill="1" applyBorder="1"/>
    <xf numFmtId="9" fontId="5" fillId="0" borderId="5" xfId="1" applyFont="1" applyBorder="1"/>
    <xf numFmtId="9" fontId="6" fillId="0" borderId="5" xfId="1" applyFont="1" applyBorder="1"/>
    <xf numFmtId="9" fontId="6" fillId="0" borderId="9" xfId="1" applyFont="1" applyBorder="1"/>
    <xf numFmtId="9" fontId="6" fillId="0" borderId="9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3" fontId="0" fillId="0" borderId="0" xfId="0" applyNumberFormat="1"/>
  </cellXfs>
  <cellStyles count="3">
    <cellStyle name="Normal" xfId="0" builtinId="0"/>
    <cellStyle name="Normal 2" xfId="2" xr:uid="{3E4E79EC-668C-4B84-8D3D-0FC2327C2DC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2BD4-7AE5-47E3-8D4E-A48E8457673F}">
  <dimension ref="A1:T19"/>
  <sheetViews>
    <sheetView tabSelected="1" workbookViewId="0">
      <selection activeCell="S19" sqref="S19"/>
    </sheetView>
  </sheetViews>
  <sheetFormatPr defaultRowHeight="15" x14ac:dyDescent="0.25"/>
  <cols>
    <col min="1" max="1" width="27" customWidth="1"/>
    <col min="10" max="10" width="8.7109375" customWidth="1"/>
  </cols>
  <sheetData>
    <row r="1" spans="1:20" ht="21" x14ac:dyDescent="0.25">
      <c r="A1" s="21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</row>
    <row r="2" spans="1:20" ht="90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25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</row>
    <row r="3" spans="1:20" ht="15.75" thickBot="1" x14ac:dyDescent="0.3">
      <c r="A3" s="6" t="s">
        <v>18</v>
      </c>
      <c r="B3" s="4">
        <v>15</v>
      </c>
      <c r="C3" s="4">
        <v>286.875</v>
      </c>
      <c r="D3" s="4">
        <v>37.5</v>
      </c>
      <c r="E3" s="4">
        <v>837.07341269841277</v>
      </c>
      <c r="F3" s="4">
        <v>231.95</v>
      </c>
      <c r="G3" s="4">
        <v>215.9592352092352</v>
      </c>
      <c r="H3" s="4">
        <v>1028.3928571428571</v>
      </c>
      <c r="I3" s="4">
        <v>617.45161290322585</v>
      </c>
      <c r="J3" s="4">
        <v>49.5</v>
      </c>
      <c r="K3" s="4">
        <v>16.111111111111111</v>
      </c>
      <c r="L3" s="4">
        <v>103.25</v>
      </c>
      <c r="M3" s="4">
        <v>935.42499999999995</v>
      </c>
      <c r="N3" s="4">
        <v>110.45</v>
      </c>
      <c r="O3" s="4">
        <v>124.95714285714286</v>
      </c>
      <c r="P3" s="4">
        <v>1</v>
      </c>
      <c r="Q3" s="4">
        <v>2.9</v>
      </c>
      <c r="R3" s="4">
        <v>50</v>
      </c>
      <c r="S3" s="7">
        <f>SUM(B3:R3)</f>
        <v>4663.795371921984</v>
      </c>
      <c r="T3" s="24"/>
    </row>
    <row r="4" spans="1:20" ht="15.75" thickBot="1" x14ac:dyDescent="0.3">
      <c r="A4" s="8" t="s">
        <v>19</v>
      </c>
      <c r="B4" s="5">
        <v>165</v>
      </c>
      <c r="C4" s="5">
        <v>6</v>
      </c>
      <c r="D4" s="5">
        <v>0</v>
      </c>
      <c r="E4" s="5">
        <v>309.26785714285711</v>
      </c>
      <c r="F4" s="5">
        <v>74.3</v>
      </c>
      <c r="G4" s="5">
        <v>1946.5212413948527</v>
      </c>
      <c r="H4" s="5">
        <v>1677.6238457007851</v>
      </c>
      <c r="I4" s="5">
        <v>233.07142857142858</v>
      </c>
      <c r="J4" s="5">
        <v>44.291666666666664</v>
      </c>
      <c r="K4" s="5">
        <v>10</v>
      </c>
      <c r="L4" s="5">
        <v>5.625</v>
      </c>
      <c r="M4" s="5">
        <v>1168.7916666666667</v>
      </c>
      <c r="N4" s="5">
        <v>126.05</v>
      </c>
      <c r="O4" s="5">
        <v>8.7714285714285705</v>
      </c>
      <c r="P4" s="5">
        <v>0</v>
      </c>
      <c r="Q4" s="5">
        <v>5</v>
      </c>
      <c r="R4" s="5">
        <v>135.33333333333334</v>
      </c>
      <c r="S4" s="7">
        <f t="shared" ref="S4:S7" si="0">SUM(B4:R4)</f>
        <v>5915.6474680480187</v>
      </c>
      <c r="T4" s="24"/>
    </row>
    <row r="5" spans="1:20" ht="15.75" thickBot="1" x14ac:dyDescent="0.3">
      <c r="A5" s="8" t="s">
        <v>20</v>
      </c>
      <c r="B5" s="5">
        <v>30</v>
      </c>
      <c r="C5" s="5">
        <v>267</v>
      </c>
      <c r="D5" s="5">
        <v>154.75</v>
      </c>
      <c r="E5" s="5">
        <v>604.25</v>
      </c>
      <c r="F5" s="5">
        <v>193</v>
      </c>
      <c r="G5" s="5">
        <v>17.5</v>
      </c>
      <c r="H5" s="5">
        <v>385.89285714285717</v>
      </c>
      <c r="I5" s="5">
        <v>583.75</v>
      </c>
      <c r="J5" s="5">
        <v>41.75</v>
      </c>
      <c r="K5" s="5">
        <v>0</v>
      </c>
      <c r="L5" s="5">
        <v>38.25</v>
      </c>
      <c r="M5" s="5">
        <v>876.41</v>
      </c>
      <c r="N5" s="5">
        <v>277.22500000000002</v>
      </c>
      <c r="O5" s="5">
        <v>114.925</v>
      </c>
      <c r="P5" s="5">
        <v>2</v>
      </c>
      <c r="Q5" s="5">
        <v>113.55357142857143</v>
      </c>
      <c r="R5" s="5">
        <v>40</v>
      </c>
      <c r="S5" s="7">
        <f t="shared" si="0"/>
        <v>3740.2564285714284</v>
      </c>
      <c r="T5" s="24"/>
    </row>
    <row r="6" spans="1:20" ht="15.75" thickBot="1" x14ac:dyDescent="0.3">
      <c r="A6" s="9" t="s">
        <v>21</v>
      </c>
      <c r="B6" s="10">
        <v>60</v>
      </c>
      <c r="C6" s="10">
        <v>25</v>
      </c>
      <c r="D6" s="10">
        <v>33.75</v>
      </c>
      <c r="E6" s="10">
        <v>421.5</v>
      </c>
      <c r="F6" s="10">
        <v>373.25</v>
      </c>
      <c r="G6" s="10">
        <v>183.5</v>
      </c>
      <c r="H6" s="10">
        <v>394.27884615384613</v>
      </c>
      <c r="I6" s="10">
        <v>588.75</v>
      </c>
      <c r="J6" s="10">
        <v>7.75</v>
      </c>
      <c r="K6" s="10">
        <v>7.5</v>
      </c>
      <c r="L6" s="10">
        <v>31.975000000000001</v>
      </c>
      <c r="M6" s="10">
        <v>1124.9749999999999</v>
      </c>
      <c r="N6" s="10">
        <v>71.833333333333329</v>
      </c>
      <c r="O6" s="10">
        <v>40.31111111111111</v>
      </c>
      <c r="P6" s="10">
        <v>9.5</v>
      </c>
      <c r="Q6" s="10">
        <v>23</v>
      </c>
      <c r="R6" s="10">
        <v>17</v>
      </c>
      <c r="S6" s="7">
        <f t="shared" si="0"/>
        <v>3413.8732905982906</v>
      </c>
      <c r="T6" s="24"/>
    </row>
    <row r="7" spans="1:20" ht="15.75" thickBot="1" x14ac:dyDescent="0.3">
      <c r="A7" s="8" t="s">
        <v>22</v>
      </c>
      <c r="B7" s="5">
        <v>30</v>
      </c>
      <c r="C7" s="5">
        <v>48</v>
      </c>
      <c r="D7" s="5">
        <v>12.5</v>
      </c>
      <c r="E7" s="5">
        <v>250.83333333333331</v>
      </c>
      <c r="F7" s="5">
        <v>40.928571428571431</v>
      </c>
      <c r="G7" s="5">
        <v>1935.2205832113966</v>
      </c>
      <c r="H7" s="5">
        <v>1589.4870885832438</v>
      </c>
      <c r="I7" s="5">
        <v>80.42647058823529</v>
      </c>
      <c r="J7" s="5">
        <v>16.95</v>
      </c>
      <c r="K7" s="5">
        <v>294.91666666666669</v>
      </c>
      <c r="L7" s="5">
        <v>81.734523809523807</v>
      </c>
      <c r="M7" s="5">
        <v>917.5</v>
      </c>
      <c r="N7" s="5">
        <v>35.75</v>
      </c>
      <c r="O7" s="5">
        <v>41.256045751633991</v>
      </c>
      <c r="P7" s="5">
        <v>0</v>
      </c>
      <c r="Q7" s="5">
        <v>21.875</v>
      </c>
      <c r="R7" s="5">
        <v>172</v>
      </c>
      <c r="S7" s="7">
        <f t="shared" si="0"/>
        <v>5569.3782833726045</v>
      </c>
      <c r="T7" s="24"/>
    </row>
    <row r="8" spans="1:20" ht="15.75" thickBot="1" x14ac:dyDescent="0.3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24"/>
    </row>
    <row r="9" spans="1:20" ht="15.75" thickBot="1" x14ac:dyDescent="0.3">
      <c r="A9" s="11" t="s">
        <v>23</v>
      </c>
      <c r="B9" s="12">
        <f>SUM(B3:B7)</f>
        <v>300</v>
      </c>
      <c r="C9" s="12">
        <f t="shared" ref="C9:R9" si="1">SUM(C3:C7)</f>
        <v>632.875</v>
      </c>
      <c r="D9" s="12">
        <f t="shared" si="1"/>
        <v>238.5</v>
      </c>
      <c r="E9" s="12">
        <f t="shared" si="1"/>
        <v>2422.9246031746034</v>
      </c>
      <c r="F9" s="12">
        <f t="shared" si="1"/>
        <v>913.42857142857144</v>
      </c>
      <c r="G9" s="12">
        <f t="shared" si="1"/>
        <v>4298.7010598154848</v>
      </c>
      <c r="H9" s="12">
        <f t="shared" si="1"/>
        <v>5075.6754947235895</v>
      </c>
      <c r="I9" s="12">
        <f t="shared" si="1"/>
        <v>2103.4495120628894</v>
      </c>
      <c r="J9" s="12">
        <f t="shared" si="1"/>
        <v>160.24166666666665</v>
      </c>
      <c r="K9" s="12">
        <f t="shared" si="1"/>
        <v>328.52777777777783</v>
      </c>
      <c r="L9" s="12">
        <f t="shared" si="1"/>
        <v>260.83452380952383</v>
      </c>
      <c r="M9" s="12">
        <f t="shared" si="1"/>
        <v>5023.1016666666665</v>
      </c>
      <c r="N9" s="12">
        <f t="shared" si="1"/>
        <v>621.30833333333339</v>
      </c>
      <c r="O9" s="12">
        <f t="shared" si="1"/>
        <v>330.2207282913165</v>
      </c>
      <c r="P9" s="12">
        <f t="shared" si="1"/>
        <v>12.5</v>
      </c>
      <c r="Q9" s="12">
        <f t="shared" si="1"/>
        <v>166.32857142857142</v>
      </c>
      <c r="R9" s="12">
        <f t="shared" si="1"/>
        <v>414.33333333333337</v>
      </c>
      <c r="S9" s="13">
        <f>SUM(B9:R9)</f>
        <v>23302.950842512324</v>
      </c>
      <c r="T9" s="24"/>
    </row>
    <row r="12" spans="1:20" ht="90" thickBot="1" x14ac:dyDescent="0.3">
      <c r="A12" s="1" t="s">
        <v>0</v>
      </c>
      <c r="B12" s="2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12</v>
      </c>
      <c r="N12" s="3" t="s">
        <v>25</v>
      </c>
      <c r="O12" s="3" t="s">
        <v>13</v>
      </c>
      <c r="P12" s="3" t="s">
        <v>14</v>
      </c>
      <c r="Q12" s="3" t="s">
        <v>15</v>
      </c>
      <c r="R12" s="3" t="s">
        <v>16</v>
      </c>
      <c r="S12" s="3" t="s">
        <v>17</v>
      </c>
    </row>
    <row r="13" spans="1:20" ht="15.75" thickBot="1" x14ac:dyDescent="0.3">
      <c r="A13" s="6" t="s">
        <v>18</v>
      </c>
      <c r="B13" s="17">
        <f>SUM(B3/4664)</f>
        <v>3.2161234991423672E-3</v>
      </c>
      <c r="C13" s="17">
        <f t="shared" ref="C13:R13" si="2">SUM(C3/4664)</f>
        <v>6.1508361921097772E-2</v>
      </c>
      <c r="D13" s="17">
        <f t="shared" si="2"/>
        <v>8.0403087478559173E-3</v>
      </c>
      <c r="E13" s="17">
        <f t="shared" si="2"/>
        <v>0.1794754315391108</v>
      </c>
      <c r="F13" s="17">
        <f t="shared" si="2"/>
        <v>4.9731989708404797E-2</v>
      </c>
      <c r="G13" s="17">
        <f t="shared" si="2"/>
        <v>4.6303438080882331E-2</v>
      </c>
      <c r="H13" s="17">
        <f t="shared" si="2"/>
        <v>0.22049589561382013</v>
      </c>
      <c r="I13" s="17">
        <f t="shared" si="2"/>
        <v>0.13238670945609474</v>
      </c>
      <c r="J13" s="17">
        <f t="shared" si="2"/>
        <v>1.0613207547169811E-2</v>
      </c>
      <c r="K13" s="17">
        <f t="shared" si="2"/>
        <v>3.454354869449209E-3</v>
      </c>
      <c r="L13" s="17">
        <f t="shared" si="2"/>
        <v>2.2137650085763294E-2</v>
      </c>
      <c r="M13" s="17">
        <f t="shared" si="2"/>
        <v>0.2005628216123499</v>
      </c>
      <c r="N13" s="17">
        <f t="shared" si="2"/>
        <v>2.3681389365351631E-2</v>
      </c>
      <c r="O13" s="17">
        <f t="shared" si="2"/>
        <v>2.679184023523646E-2</v>
      </c>
      <c r="P13" s="17">
        <f t="shared" si="2"/>
        <v>2.144082332761578E-4</v>
      </c>
      <c r="Q13" s="17">
        <f t="shared" si="2"/>
        <v>6.2178387650085756E-4</v>
      </c>
      <c r="R13" s="17">
        <f t="shared" si="2"/>
        <v>1.072041166380789E-2</v>
      </c>
      <c r="S13" s="17">
        <f>SUM(S3/4664)</f>
        <v>0.99995612605531392</v>
      </c>
    </row>
    <row r="14" spans="1:20" ht="15.75" thickBot="1" x14ac:dyDescent="0.3">
      <c r="A14" s="8" t="s">
        <v>19</v>
      </c>
      <c r="B14" s="17">
        <f>SUM(B4/5916)</f>
        <v>2.7890466531440162E-2</v>
      </c>
      <c r="C14" s="17">
        <f t="shared" ref="C14:R14" si="3">SUM(C4/5916)</f>
        <v>1.0141987829614604E-3</v>
      </c>
      <c r="D14" s="17">
        <f t="shared" si="3"/>
        <v>0</v>
      </c>
      <c r="E14" s="17">
        <f t="shared" si="3"/>
        <v>5.2276514053897417E-2</v>
      </c>
      <c r="F14" s="17">
        <f t="shared" si="3"/>
        <v>1.2559161595672752E-2</v>
      </c>
      <c r="G14" s="17">
        <f t="shared" si="3"/>
        <v>0.32902657900521515</v>
      </c>
      <c r="H14" s="17">
        <f t="shared" si="3"/>
        <v>0.28357401042947683</v>
      </c>
      <c r="I14" s="17">
        <f t="shared" si="3"/>
        <v>3.9396793200038638E-2</v>
      </c>
      <c r="J14" s="17">
        <f t="shared" si="3"/>
        <v>7.4867590714446696E-3</v>
      </c>
      <c r="K14" s="17">
        <f t="shared" si="3"/>
        <v>1.6903313049357674E-3</v>
      </c>
      <c r="L14" s="17">
        <f t="shared" si="3"/>
        <v>9.5081135902636916E-4</v>
      </c>
      <c r="M14" s="17">
        <f t="shared" si="3"/>
        <v>0.19756451431147173</v>
      </c>
      <c r="N14" s="17">
        <f t="shared" si="3"/>
        <v>2.1306626098715347E-2</v>
      </c>
      <c r="O14" s="17">
        <f t="shared" si="3"/>
        <v>1.482662030329373E-3</v>
      </c>
      <c r="P14" s="17">
        <f t="shared" si="3"/>
        <v>0</v>
      </c>
      <c r="Q14" s="17">
        <f t="shared" si="3"/>
        <v>8.4516565246788369E-4</v>
      </c>
      <c r="R14" s="17">
        <f t="shared" si="3"/>
        <v>2.2875816993464054E-2</v>
      </c>
      <c r="S14" s="18">
        <f>SUM(S4/5916)</f>
        <v>0.99994041042055759</v>
      </c>
    </row>
    <row r="15" spans="1:20" ht="15.75" thickBot="1" x14ac:dyDescent="0.3">
      <c r="A15" s="8" t="s">
        <v>20</v>
      </c>
      <c r="B15" s="18">
        <f>SUM(B5/3740)</f>
        <v>8.0213903743315516E-3</v>
      </c>
      <c r="C15" s="18">
        <f t="shared" ref="C15:R15" si="4">SUM(C5/3740)</f>
        <v>7.1390374331550807E-2</v>
      </c>
      <c r="D15" s="18">
        <f t="shared" si="4"/>
        <v>4.137700534759358E-2</v>
      </c>
      <c r="E15" s="18">
        <f t="shared" si="4"/>
        <v>0.16156417112299465</v>
      </c>
      <c r="F15" s="18">
        <f t="shared" si="4"/>
        <v>5.1604278074866311E-2</v>
      </c>
      <c r="G15" s="18">
        <f t="shared" si="4"/>
        <v>4.6791443850267376E-3</v>
      </c>
      <c r="H15" s="18">
        <f t="shared" si="4"/>
        <v>0.10317990832696716</v>
      </c>
      <c r="I15" s="18">
        <f t="shared" si="4"/>
        <v>0.15608288770053477</v>
      </c>
      <c r="J15" s="18">
        <f t="shared" si="4"/>
        <v>1.1163101604278075E-2</v>
      </c>
      <c r="K15" s="18">
        <f t="shared" si="4"/>
        <v>0</v>
      </c>
      <c r="L15" s="18">
        <f t="shared" si="4"/>
        <v>1.0227272727272727E-2</v>
      </c>
      <c r="M15" s="18">
        <f t="shared" si="4"/>
        <v>0.23433422459893047</v>
      </c>
      <c r="N15" s="18">
        <f t="shared" si="4"/>
        <v>7.4124331550802142E-2</v>
      </c>
      <c r="O15" s="18">
        <f t="shared" si="4"/>
        <v>3.0728609625668448E-2</v>
      </c>
      <c r="P15" s="18">
        <f t="shared" si="4"/>
        <v>5.3475935828877007E-4</v>
      </c>
      <c r="Q15" s="18">
        <f t="shared" si="4"/>
        <v>3.0361917494270436E-2</v>
      </c>
      <c r="R15" s="18">
        <f t="shared" si="4"/>
        <v>1.06951871657754E-2</v>
      </c>
      <c r="S15" s="18">
        <f>SUM(S5/3740)</f>
        <v>1.000068563789152</v>
      </c>
    </row>
    <row r="16" spans="1:20" ht="15.75" thickBot="1" x14ac:dyDescent="0.3">
      <c r="A16" s="9" t="s">
        <v>21</v>
      </c>
      <c r="B16" s="19">
        <f>SUM(B6/3414)</f>
        <v>1.7574692442882251E-2</v>
      </c>
      <c r="C16" s="19">
        <f t="shared" ref="C16:R16" si="5">SUM(C6/3414)</f>
        <v>7.322788517867604E-3</v>
      </c>
      <c r="D16" s="19">
        <f t="shared" si="5"/>
        <v>9.8857644991212652E-3</v>
      </c>
      <c r="E16" s="19">
        <f t="shared" si="5"/>
        <v>0.1234622144112478</v>
      </c>
      <c r="F16" s="19">
        <f t="shared" si="5"/>
        <v>0.10932923257176333</v>
      </c>
      <c r="G16" s="19">
        <f t="shared" si="5"/>
        <v>5.3749267721148214E-2</v>
      </c>
      <c r="H16" s="19">
        <f t="shared" si="5"/>
        <v>0.11548882429813888</v>
      </c>
      <c r="I16" s="19">
        <f t="shared" si="5"/>
        <v>0.17245166959578206</v>
      </c>
      <c r="J16" s="19">
        <f t="shared" si="5"/>
        <v>2.2700644405389573E-3</v>
      </c>
      <c r="K16" s="19">
        <f t="shared" si="5"/>
        <v>2.1968365553602814E-3</v>
      </c>
      <c r="L16" s="19">
        <f t="shared" si="5"/>
        <v>9.3658465143526652E-3</v>
      </c>
      <c r="M16" s="19">
        <f t="shared" si="5"/>
        <v>0.32951816051552429</v>
      </c>
      <c r="N16" s="19">
        <f t="shared" si="5"/>
        <v>2.1040812341339581E-2</v>
      </c>
      <c r="O16" s="19">
        <f t="shared" si="5"/>
        <v>1.1807589663477185E-2</v>
      </c>
      <c r="P16" s="19">
        <f>SUM(P6/3414)</f>
        <v>2.7826596367896894E-3</v>
      </c>
      <c r="Q16" s="19">
        <f t="shared" si="5"/>
        <v>6.7369654364381956E-3</v>
      </c>
      <c r="R16" s="19">
        <f t="shared" si="5"/>
        <v>4.9794961921499703E-3</v>
      </c>
      <c r="S16" s="19">
        <f>SUM(S6/3414)</f>
        <v>0.9999628853539223</v>
      </c>
    </row>
    <row r="17" spans="1:19" ht="15.75" thickBot="1" x14ac:dyDescent="0.3">
      <c r="A17" s="8" t="s">
        <v>22</v>
      </c>
      <c r="B17" s="18">
        <f>SUM(B7/5569)</f>
        <v>5.3869635482133235E-3</v>
      </c>
      <c r="C17" s="18">
        <f t="shared" ref="C17:R17" si="6">SUM(C7/5569)</f>
        <v>8.6191416771413173E-3</v>
      </c>
      <c r="D17" s="18">
        <f t="shared" si="6"/>
        <v>2.2445681450888851E-3</v>
      </c>
      <c r="E17" s="18">
        <f t="shared" si="6"/>
        <v>4.5041000778116951E-2</v>
      </c>
      <c r="F17" s="18">
        <f t="shared" si="6"/>
        <v>7.349357412205321E-3</v>
      </c>
      <c r="G17" s="18">
        <f t="shared" si="6"/>
        <v>0.34749875798373075</v>
      </c>
      <c r="H17" s="18">
        <f t="shared" si="6"/>
        <v>0.28541696688512191</v>
      </c>
      <c r="I17" s="18">
        <f t="shared" si="6"/>
        <v>1.4441815512342483E-2</v>
      </c>
      <c r="J17" s="18">
        <f t="shared" si="6"/>
        <v>3.0436344047405279E-3</v>
      </c>
      <c r="K17" s="18">
        <f t="shared" si="6"/>
        <v>5.2956844436463764E-2</v>
      </c>
      <c r="L17" s="18">
        <f t="shared" si="6"/>
        <v>1.4676696679749293E-2</v>
      </c>
      <c r="M17" s="18">
        <f t="shared" si="6"/>
        <v>0.16475130184952416</v>
      </c>
      <c r="N17" s="18">
        <f t="shared" si="6"/>
        <v>6.4194648949542112E-3</v>
      </c>
      <c r="O17" s="18">
        <f t="shared" si="6"/>
        <v>7.4081604869157824E-3</v>
      </c>
      <c r="P17" s="18">
        <f t="shared" si="6"/>
        <v>0</v>
      </c>
      <c r="Q17" s="18">
        <f t="shared" si="6"/>
        <v>3.9279942539055483E-3</v>
      </c>
      <c r="R17" s="18">
        <f t="shared" si="6"/>
        <v>3.0885257676423056E-2</v>
      </c>
      <c r="S17" s="18">
        <f>SUM(S7/5569)</f>
        <v>1.0000679266246373</v>
      </c>
    </row>
    <row r="18" spans="1:19" ht="15.75" thickBot="1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1:19" ht="15.75" thickBot="1" x14ac:dyDescent="0.3">
      <c r="A19" s="11" t="s">
        <v>23</v>
      </c>
      <c r="B19" s="20">
        <f>SUM(B9/23303)</f>
        <v>1.2873878899712483E-2</v>
      </c>
      <c r="C19" s="20">
        <f t="shared" ref="C19:R19" si="7">SUM(C9/23303)</f>
        <v>2.7158520362185128E-2</v>
      </c>
      <c r="D19" s="20">
        <f t="shared" si="7"/>
        <v>1.0234733725271424E-2</v>
      </c>
      <c r="E19" s="20">
        <f t="shared" si="7"/>
        <v>0.1039747930813459</v>
      </c>
      <c r="F19" s="20">
        <f t="shared" si="7"/>
        <v>3.9197896040362674E-2</v>
      </c>
      <c r="G19" s="20">
        <f t="shared" si="7"/>
        <v>0.18446985623376752</v>
      </c>
      <c r="H19" s="20">
        <f t="shared" si="7"/>
        <v>0.21781210551103247</v>
      </c>
      <c r="I19" s="20">
        <f t="shared" si="7"/>
        <v>9.0265180966523167E-2</v>
      </c>
      <c r="J19" s="20">
        <f t="shared" si="7"/>
        <v>6.8764393711825368E-3</v>
      </c>
      <c r="K19" s="20">
        <f t="shared" si="7"/>
        <v>1.4098089421009218E-2</v>
      </c>
      <c r="L19" s="20">
        <f t="shared" si="7"/>
        <v>1.1193173574626607E-2</v>
      </c>
      <c r="M19" s="20">
        <f t="shared" si="7"/>
        <v>0.21555600852536869</v>
      </c>
      <c r="N19" s="20">
        <f t="shared" si="7"/>
        <v>2.6662160809051771E-2</v>
      </c>
      <c r="O19" s="20">
        <f t="shared" si="7"/>
        <v>1.4170738887324228E-2</v>
      </c>
      <c r="P19" s="20">
        <f t="shared" si="7"/>
        <v>5.3641162082135351E-4</v>
      </c>
      <c r="Q19" s="20">
        <f t="shared" si="7"/>
        <v>7.1376462871120209E-3</v>
      </c>
      <c r="R19" s="20">
        <f t="shared" si="7"/>
        <v>1.7780257191491799E-2</v>
      </c>
      <c r="S19" s="20">
        <f>SUM(S9/23303)</f>
        <v>0.99999789050818877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2</dc:creator>
  <cp:lastModifiedBy>Sverrir Guðmundsson</cp:lastModifiedBy>
  <dcterms:created xsi:type="dcterms:W3CDTF">2019-06-04T11:28:29Z</dcterms:created>
  <dcterms:modified xsi:type="dcterms:W3CDTF">2022-07-07T11:54:18Z</dcterms:modified>
</cp:coreProperties>
</file>